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E7D163-3590-4307-A2C5-CE8E7B874AC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Sheet1!$A$1:$D$104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2" l="1"/>
  <c r="M25" i="2"/>
  <c r="M26" i="2"/>
  <c r="N12" i="2"/>
  <c r="D98" i="1"/>
  <c r="D102" i="1"/>
  <c r="D95" i="1"/>
  <c r="D90" i="1"/>
  <c r="D97" i="1"/>
  <c r="D87" i="1"/>
  <c r="D82" i="1"/>
  <c r="D85" i="1"/>
  <c r="D79" i="1"/>
  <c r="D89" i="1"/>
  <c r="D74" i="1"/>
  <c r="D68" i="1"/>
  <c r="D57" i="1"/>
  <c r="D26" i="1"/>
  <c r="D29" i="1"/>
  <c r="D54" i="1"/>
  <c r="D25" i="1"/>
  <c r="D78" i="1"/>
  <c r="D18" i="1"/>
  <c r="D16" i="1"/>
  <c r="D13" i="1"/>
  <c r="D5" i="1"/>
  <c r="D24" i="1"/>
  <c r="D103" i="1"/>
</calcChain>
</file>

<file path=xl/sharedStrings.xml><?xml version="1.0" encoding="utf-8"?>
<sst xmlns="http://schemas.openxmlformats.org/spreadsheetml/2006/main" count="185" uniqueCount="169">
  <si>
    <t>NO</t>
  </si>
  <si>
    <t>BIDANG</t>
  </si>
  <si>
    <t>URAIAN KEGIATAN</t>
  </si>
  <si>
    <t>Penyelenggaraan Pemerintahan Desa</t>
  </si>
  <si>
    <t>Pelaksanaan Pembangunan Desa</t>
  </si>
  <si>
    <t>Pembinaan Kemasyarakatan</t>
  </si>
  <si>
    <t>Pemberdayaan Masyarakat</t>
  </si>
  <si>
    <t>Penanggulangan Bencana, Keadaan darurat dan mendesak</t>
  </si>
  <si>
    <t>Penyediaan Penghasilan Tetap dan Tunjangan Kepala Desa</t>
  </si>
  <si>
    <t>Penyediaan Penghasilan Tetap dan Tunjangan Perangkat Desa</t>
  </si>
  <si>
    <t>Penyediaan Jaminan Sosial Bagi Kepala Desa dan Perangkat Desa</t>
  </si>
  <si>
    <t>Penyediaan Tunjangan BPD</t>
  </si>
  <si>
    <t>Penyediaan Operasional BPD</t>
  </si>
  <si>
    <t>Penyediaan Operasional RT / RW</t>
  </si>
  <si>
    <t xml:space="preserve">Sub Bidang Penyelenggaraan Belanja Penghasilan Tetap dan Tunjangan </t>
  </si>
  <si>
    <t>Sub Bidang Sarana dan Prasarana Pemerintahan Desa</t>
  </si>
  <si>
    <t>Sub Bidang Administrasi Kependudukan, Pencatatan Sipil, Statistik dan kearsipan</t>
  </si>
  <si>
    <t>Pemetaan dan Analisis Kemiskinan Desa Secara Partisipatif (POSKESOS)</t>
  </si>
  <si>
    <t>Sub Bidang Tata Praja Pemerintahan, Perencanaan, Keuangan dan Pelaporan</t>
  </si>
  <si>
    <t>Penyusunan Dokumen Perencanaan Desa  (RKPDes)</t>
  </si>
  <si>
    <t>Dukungan Kegiatan Posyandu Tunas Kelapa Sungai Raya Dalam</t>
  </si>
  <si>
    <t>Dukungan Kegiatan Posyandu Korpri</t>
  </si>
  <si>
    <t>Dukungan Kegiatan Posyandu Flamboyan Komp. Srikandi</t>
  </si>
  <si>
    <t>Dukungan Kegiatan Posyandu Bina Mulya Parit Hj. Mukhsin II</t>
  </si>
  <si>
    <t>Dukungan Kegiatan Posyandu Delapan Dewa Komp. Taman Sungai Raya</t>
  </si>
  <si>
    <t xml:space="preserve">Dukungan Kegiatan Posyandu Mutiara Komp. Permata Hijau </t>
  </si>
  <si>
    <t>Pengadaan Posyandu Mega Mas Komp. Mega Mas</t>
  </si>
  <si>
    <t>Dukungan Kegiatan Posyandu Wijaya Kusuma Komp. Bhayangkara Permai</t>
  </si>
  <si>
    <t>Sub Bidang Pekerjaan Umum dan Penataan Ruang</t>
  </si>
  <si>
    <t>Sub Bidang Kelembagaan Masyarakat</t>
  </si>
  <si>
    <t>Penunjang Kegiatan10 Program Pokok PKK Desa Sungai Raya Dalam</t>
  </si>
  <si>
    <t>Administrasi dan Operasional Penunjang Kegiatan LPM</t>
  </si>
  <si>
    <t>Sub Bidang Kebudayaan dan Keagamaan</t>
  </si>
  <si>
    <t>Sosialisasi Bahaya Narkoba</t>
  </si>
  <si>
    <t>Sub Bidang Keadaan Mendesak</t>
  </si>
  <si>
    <t xml:space="preserve">ANGGARAN </t>
  </si>
  <si>
    <t>RP</t>
  </si>
  <si>
    <t>JUMLAH BIDANG 1</t>
  </si>
  <si>
    <t>JUMLAH BIDANG 2</t>
  </si>
  <si>
    <t>JUMLAH BIDANG 3</t>
  </si>
  <si>
    <t>JUMLAH BIDANG 4</t>
  </si>
  <si>
    <t>JUMLAH BIDANG 5</t>
  </si>
  <si>
    <t xml:space="preserve">Penyelenggaraan Musyawarah Desa </t>
  </si>
  <si>
    <t>Penyelenggaraan Rapat Desa</t>
  </si>
  <si>
    <t>Sosialisasi Kepada MasyarakatDi Bid. Hukum dan Perlindungan Masy.</t>
  </si>
  <si>
    <t>JUMLAH TOTAL KESELURUHAN BIDANG</t>
  </si>
  <si>
    <t>Penyediaan Sarana Aset Tetap Perkantoran</t>
  </si>
  <si>
    <t>Dukungan Kegiatan Posyandu Mekar Ceria</t>
  </si>
  <si>
    <t>Dukungan Kegiatan Posyandu Harum Manis</t>
  </si>
  <si>
    <t>Dukungan Kegiatan Posyandu Villa Anugrah Permai</t>
  </si>
  <si>
    <t>Dukungan Kegiatan Posyandu Lansia Beringin Korpri</t>
  </si>
  <si>
    <t>Dukungan Kegiatan Posyandu Lansia Tanjungpura Permai</t>
  </si>
  <si>
    <t>Penyuluhan Bidang Kesehatan</t>
  </si>
  <si>
    <t>Peningkatan Kapasitas Aparatur Desa</t>
  </si>
  <si>
    <t xml:space="preserve">Studi Terap BPD </t>
  </si>
  <si>
    <t xml:space="preserve">Bimtek BPD </t>
  </si>
  <si>
    <t xml:space="preserve">Sub Bidang Penangggulangan Bencana </t>
  </si>
  <si>
    <t>Penanganan dan Pencegahan Karhutla di wilayah Desa</t>
  </si>
  <si>
    <t>Posyandu Desa</t>
  </si>
  <si>
    <t>Pengelolaan Aset Desa</t>
  </si>
  <si>
    <t>Desa Siaga Kesehatan</t>
  </si>
  <si>
    <t>Sub Bidang Kesehatan</t>
  </si>
  <si>
    <t>Edukasi dan Sosialisasi pencegahan Covid 19</t>
  </si>
  <si>
    <t>Dukungan Kegiatan Posyandu Griya Mekar Delima  Komp. Griya Husada</t>
  </si>
  <si>
    <t>Kegiatan Posbindu Mekar Raya</t>
  </si>
  <si>
    <t>Kegiatan Posbindu Taman Raya</t>
  </si>
  <si>
    <t>Kegiatan Posbindu Suka Raya</t>
  </si>
  <si>
    <t>Kegiatan Posbindu Bunga Raya</t>
  </si>
  <si>
    <t>Kegiatan Posbindu Banjar Raya</t>
  </si>
  <si>
    <t>Honorarium Kader 4 Posyandu</t>
  </si>
  <si>
    <t>Honorarium Kader KPM</t>
  </si>
  <si>
    <t>Penyuluhan Kader  Posbindu Desa</t>
  </si>
  <si>
    <t>Sub Bidang Kepemudaan dan Olahraga</t>
  </si>
  <si>
    <t>Porseni BPD</t>
  </si>
  <si>
    <t>Sub Bidang Pemberdayaan Perempuan Perlindungan Anak dan Keluarga</t>
  </si>
  <si>
    <t>Sosialisasi Kesehatan Reproduksi Remaja</t>
  </si>
  <si>
    <t xml:space="preserve">Dukungan Kegiatan Posyandu Kenanga Asabri </t>
  </si>
  <si>
    <t>MATRIK PRIORITAS KEGIATAN TAHUN ANGGARAN 2023</t>
  </si>
  <si>
    <t>Penyedian Operasional Pemerintah Desa</t>
  </si>
  <si>
    <t>Pemeliharaan Sarana Prasarana Kantor Desa</t>
  </si>
  <si>
    <t>Dukungan Pelaksanaan dana Sosialisasi PILKADES</t>
  </si>
  <si>
    <t>Pembentukan Kader Jumantik</t>
  </si>
  <si>
    <t>Dukungan Kegiatan Posyandu Puri Gemilang</t>
  </si>
  <si>
    <t>Dukungan Kegiatan Posyandu Seroja</t>
  </si>
  <si>
    <t>Peningkatan Kader Posyandu Desa</t>
  </si>
  <si>
    <t>Pembangunan Selokan Gg. Ceria 10 Rt. 006/001 Dusun Mekar Raya P=150m,L=0,60m,T=0,60m</t>
  </si>
  <si>
    <t>Pembangunan Selokan Komp. Pawan Permai Rt.003/001 Dusun Mekar Raya P= 100m,L=0,50m,T=0,50m</t>
  </si>
  <si>
    <t>Pembangunan Selokan Gg. Murni Rt. 005/008 Dusun Banjar Raya P=100m,L=0,50m,T=0,50m</t>
  </si>
  <si>
    <t>Pembangunan Selokan Komp Korpri Rt. 003/007 Dusun Bunga Raya P=40m,L=0,50,T=0,80m</t>
  </si>
  <si>
    <t>Pembangunan Selokan Komp.Korpri Rt. 004/007 Dusun Bunga Raya P=100m,L=0,50m,T=0,50m</t>
  </si>
  <si>
    <t>Pembangunan Selokan Bhayangkara Rt. 006/006 Dusun Bunga Raya P=150m,L=0,50m,T=0,50m</t>
  </si>
  <si>
    <t>Pembangunan Selokan Rt. 002/004 Dusun Suka Raya P= 150m,L=1m,T=0,70m</t>
  </si>
  <si>
    <t>Pembangunan Selokan Komp.Griya Husada Rt. 004/005 (2 titik) Dusun Suka Raya P=9m,L=0,70m,T=0,50m</t>
  </si>
  <si>
    <t>Pembangunan Gorong - Gorong Komp.Bumi Batara 2 Rt. 009/001 Dusun Mekar Raya P=36m,L=0,60m,T=0,60m</t>
  </si>
  <si>
    <t>Pembangunan Selokan Komp. Bumi Serdam Damai Rt. 009/006 (2 titik)Dusun Bunga Raya P=16,5m,L=0,50m,T=0,50m</t>
  </si>
  <si>
    <t>Pembangunan Jalan Pemukiman Rabat Beton Gg.Kulet Rt 002/009 Dusun Banjar Raya P= 100,L=3mm,T=0,50m</t>
  </si>
  <si>
    <t>Pembangunan Jalam Pemukiman Rabat Beton Komp. Villa Anugerah Permai Rt.007/009 Dusun Banjar Raya P=60m,L=3m,T=0,15m</t>
  </si>
  <si>
    <t>Pembangunan Jalan Rabat Beton Gg.Keluarga Rt. 016/007 Dusun Bunga Raya P=80m,L=3m,T=0,15</t>
  </si>
  <si>
    <t>Pembangunan Jalan Rabat Beton Gg. Asri Rt.008/004 Dusun Suka Raya P=100m,L=3m,T=0,15m</t>
  </si>
  <si>
    <t>Pembangunan Jalan Rabat Beton Komp.Taman Sungai Raya Rt. 001/002 Dusun Taman Raya</t>
  </si>
  <si>
    <t>Pengaspalan Jalan Komp.Bumi Batara 2 Rt. 008/001 Dusun Mekar Raya P= 100m,L=4m</t>
  </si>
  <si>
    <t>Pengaspalan Jalan Komp. Villa Anugerah Permai Rt. 004/009 Dusun Banjar Raya P=100m,L=4m</t>
  </si>
  <si>
    <t>Pengaspalan Jalan Komp. Puri Akcaya 2 Rt. 007/003 Dusun Taman Raya P=134m,L=4m</t>
  </si>
  <si>
    <t>Bantuan Majelis Taklim As-salam</t>
  </si>
  <si>
    <t>Bantuan Wanita Katholik RI Ranting Santa Anna</t>
  </si>
  <si>
    <t>Kegiatan Peringatan HUT RI di Dusun Banjar Raya</t>
  </si>
  <si>
    <t>Bantuan Langsung Tunai ( BLT DD ) 100 KK x Rp . 300 x 12 bln</t>
  </si>
  <si>
    <t>Pemeliharaan Jalan Lingkungan Pemukiman</t>
  </si>
  <si>
    <t>Sub Bidang Pekerjaan Umum dan  Penataan Ruang</t>
  </si>
  <si>
    <t xml:space="preserve">DAFTAR PRIORITAS  USULAN RKP DESA RENCANA PROGRAM /KEGIATAN </t>
  </si>
  <si>
    <t>TAHUN  2023</t>
  </si>
  <si>
    <t xml:space="preserve">DESA                </t>
  </si>
  <si>
    <t>:</t>
  </si>
  <si>
    <t>SUNGAI RAYA DALAM</t>
  </si>
  <si>
    <t xml:space="preserve">KECAMATAN   </t>
  </si>
  <si>
    <t>SUNGAI RAYA</t>
  </si>
  <si>
    <t xml:space="preserve">KABUPATEN    </t>
  </si>
  <si>
    <t>KUBU RAYA</t>
  </si>
  <si>
    <t xml:space="preserve">PROVINSI        </t>
  </si>
  <si>
    <t>KALIMANTAN BARAT</t>
  </si>
  <si>
    <t>No</t>
  </si>
  <si>
    <t>Bidang/ Jenis Kegiatan</t>
  </si>
  <si>
    <t>Mendukung SDGs Ke</t>
  </si>
  <si>
    <t>Data Eksisting Tahun Berjalan</t>
  </si>
  <si>
    <t>Lokasi</t>
  </si>
  <si>
    <t>Volume</t>
  </si>
  <si>
    <t>Penerima Manfaat</t>
  </si>
  <si>
    <t>Prakiraan Biaya dan Sumber Pembiayaan</t>
  </si>
  <si>
    <t>Bidang</t>
  </si>
  <si>
    <t xml:space="preserve">Urutan Prioritas </t>
  </si>
  <si>
    <t>Nama Program /Jenis Kegiatan</t>
  </si>
  <si>
    <t>Laki-laki</t>
  </si>
  <si>
    <t xml:space="preserve">Perempuan </t>
  </si>
  <si>
    <t>RTM</t>
  </si>
  <si>
    <t>Jumlah (Rp)</t>
  </si>
  <si>
    <t>Sumber</t>
  </si>
  <si>
    <t>Jumlah Per Bidang 1</t>
  </si>
  <si>
    <t>Pembangunan Desa</t>
  </si>
  <si>
    <t>Pembangunan Jalan Rabat Beton</t>
  </si>
  <si>
    <t xml:space="preserve">Perlu adanya perbaikan </t>
  </si>
  <si>
    <t>Jl. Hakka Komp. Bumi Batara 2 Rt.09/01</t>
  </si>
  <si>
    <t>200 m</t>
  </si>
  <si>
    <t>APBD</t>
  </si>
  <si>
    <t>Komp. Hosana Gracia</t>
  </si>
  <si>
    <t>Pemeliharaan Jalan / Pengaspalan</t>
  </si>
  <si>
    <t>Perlu adanya pemeliharaan</t>
  </si>
  <si>
    <t>Komp. Nusa Indah Rt.004 Rw.001</t>
  </si>
  <si>
    <t>250 m</t>
  </si>
  <si>
    <t xml:space="preserve">Normalisasi  Parit </t>
  </si>
  <si>
    <t>Perlu adanya Normalisasi</t>
  </si>
  <si>
    <t>Jl. Parit Tanggok Rt. 01/06 sampai Rt.16/07</t>
  </si>
  <si>
    <t>2000 m</t>
  </si>
  <si>
    <t xml:space="preserve">Pembangunan Drainase </t>
  </si>
  <si>
    <t>Perlu Adanya Drainase</t>
  </si>
  <si>
    <t>Jl. Sungai Raya Dalam Rt.003/001 sampai Rt. 001/001</t>
  </si>
  <si>
    <t>1000 m</t>
  </si>
  <si>
    <t>500,000,000</t>
  </si>
  <si>
    <t>Pemasangan Box Culvert</t>
  </si>
  <si>
    <t>Belum adanya box culvert</t>
  </si>
  <si>
    <t>Jalan Sungai Raya Dalam Rt. 001/001 dan Rt. 010/01</t>
  </si>
  <si>
    <t>3 unit</t>
  </si>
  <si>
    <t>-</t>
  </si>
  <si>
    <t>Jumlah Per Bidang 2</t>
  </si>
  <si>
    <t>Jumlah Per Bidang 3</t>
  </si>
  <si>
    <t>Pelatihan UMKM</t>
  </si>
  <si>
    <t>Peningkatan Kapasitas Pelaku UMKM</t>
  </si>
  <si>
    <t>Desa Sungai Raya Dalam</t>
  </si>
  <si>
    <t>Jumlah Per Bidang 4</t>
  </si>
  <si>
    <t>JUMLAH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</si>
</sst>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-* #,##0_-;\-* #,##0_-;_-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b/>
      <i/>
      <sz val="11"/>
      <name val="Bookman Old Style"/>
      <family val="1"/>
    </font>
    <font>
      <b/>
      <i/>
      <sz val="11"/>
      <color theme="1"/>
      <name val="Bookman Old Style"/>
      <family val="1"/>
    </font>
    <font>
      <sz val="11"/>
      <name val="Bookman Old Style"/>
      <family val="1"/>
    </font>
    <font>
      <b/>
      <sz val="11"/>
      <name val="Bookman Old Style"/>
      <family val="1"/>
    </font>
    <font>
      <b/>
      <sz val="12"/>
      <color theme="1"/>
      <name val="Bookman Old Style"/>
      <family val="1"/>
    </font>
    <font>
      <sz val="11"/>
      <name val="Arial"/>
      <family val="2"/>
    </font>
    <font>
      <sz val="11"/>
      <color theme="1"/>
      <name val="Arial"/>
      <family val="2"/>
    </font>
    <font>
      <i/>
      <sz val="11"/>
      <color theme="1"/>
      <name val="Bookman Old Style"/>
      <family val="1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Bookman Old Style"/>
      <family val="1"/>
    </font>
    <font>
      <sz val="12"/>
      <color theme="1"/>
      <name val="Bookman Old Style"/>
      <family val="1"/>
    </font>
    <font>
      <sz val="1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41" fontId="14" fillId="0" borderId="0" applyFont="0" applyFill="0" applyBorder="0" applyAlignment="0" applyProtection="0"/>
  </cellStyleXfs>
  <cellXfs count="136">
    <xf numFmtId="0" fontId="0" fillId="0" borderId="0" xfId="0"/>
    <xf numFmtId="41" fontId="2" fillId="0" borderId="0" xfId="0" applyNumberFormat="1" applyFont="1" applyAlignment="1">
      <alignment vertical="center"/>
    </xf>
    <xf numFmtId="0" fontId="4" fillId="0" borderId="1" xfId="0" applyFont="1" applyBorder="1"/>
    <xf numFmtId="41" fontId="0" fillId="0" borderId="0" xfId="0" applyNumberFormat="1"/>
    <xf numFmtId="41" fontId="0" fillId="0" borderId="0" xfId="0" applyNumberForma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5" fillId="2" borderId="2" xfId="2" applyNumberFormat="1" applyFont="1" applyFill="1" applyBorder="1" applyAlignment="1">
      <alignment horizontal="right" vertical="center" wrapText="1"/>
    </xf>
    <xf numFmtId="41" fontId="3" fillId="2" borderId="2" xfId="1" applyFont="1" applyFill="1" applyBorder="1" applyAlignment="1">
      <alignment horizontal="center" vertical="center"/>
    </xf>
    <xf numFmtId="0" fontId="4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2" borderId="2" xfId="0" applyFill="1" applyBorder="1"/>
    <xf numFmtId="0" fontId="3" fillId="2" borderId="2" xfId="0" applyFont="1" applyFill="1" applyBorder="1" applyAlignment="1">
      <alignment horizontal="center" vertical="center"/>
    </xf>
    <xf numFmtId="41" fontId="9" fillId="2" borderId="2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41" fontId="3" fillId="2" borderId="0" xfId="1" applyFont="1" applyFill="1"/>
    <xf numFmtId="0" fontId="0" fillId="2" borderId="0" xfId="0" applyFill="1"/>
    <xf numFmtId="41" fontId="6" fillId="2" borderId="3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41" fontId="4" fillId="2" borderId="2" xfId="1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vertical="center" wrapText="1"/>
    </xf>
    <xf numFmtId="41" fontId="6" fillId="2" borderId="2" xfId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41" fontId="11" fillId="2" borderId="2" xfId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164" fontId="7" fillId="2" borderId="2" xfId="2" applyNumberFormat="1" applyFont="1" applyFill="1" applyBorder="1" applyAlignment="1">
      <alignment horizontal="center" vertical="center" wrapText="1"/>
    </xf>
    <xf numFmtId="164" fontId="11" fillId="2" borderId="2" xfId="2" applyNumberFormat="1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vertical="center" wrapText="1"/>
    </xf>
    <xf numFmtId="41" fontId="12" fillId="2" borderId="2" xfId="1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justify" vertical="center"/>
    </xf>
    <xf numFmtId="41" fontId="4" fillId="2" borderId="2" xfId="1" applyFont="1" applyFill="1" applyBorder="1" applyAlignment="1">
      <alignment horizontal="right" vertical="center" wrapText="1"/>
    </xf>
    <xf numFmtId="164" fontId="4" fillId="2" borderId="2" xfId="2" applyNumberFormat="1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41" fontId="7" fillId="2" borderId="2" xfId="1" applyFont="1" applyFill="1" applyBorder="1" applyAlignment="1">
      <alignment horizontal="right" vertical="center" wrapText="1"/>
    </xf>
    <xf numFmtId="41" fontId="5" fillId="2" borderId="2" xfId="1" applyFont="1" applyFill="1" applyBorder="1" applyAlignment="1">
      <alignment vertical="center" wrapText="1"/>
    </xf>
    <xf numFmtId="41" fontId="4" fillId="2" borderId="2" xfId="1" applyFont="1" applyFill="1" applyBorder="1" applyAlignment="1">
      <alignment vertical="center"/>
    </xf>
    <xf numFmtId="41" fontId="7" fillId="2" borderId="2" xfId="1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vertical="center"/>
    </xf>
    <xf numFmtId="41" fontId="6" fillId="2" borderId="2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right" vertical="center" wrapText="1"/>
    </xf>
    <xf numFmtId="41" fontId="5" fillId="2" borderId="2" xfId="1" applyFont="1" applyFill="1" applyBorder="1" applyAlignment="1">
      <alignment horizontal="center" vertical="center" wrapText="1"/>
    </xf>
    <xf numFmtId="0" fontId="13" fillId="0" borderId="0" xfId="0" applyFont="1"/>
    <xf numFmtId="41" fontId="11" fillId="2" borderId="2" xfId="1" applyFont="1" applyFill="1" applyBorder="1" applyAlignment="1">
      <alignment horizontal="center" vertical="center"/>
    </xf>
    <xf numFmtId="41" fontId="0" fillId="0" borderId="0" xfId="1" applyFont="1" applyAlignment="1">
      <alignment vertical="top"/>
    </xf>
    <xf numFmtId="0" fontId="3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justify" vertical="center"/>
    </xf>
    <xf numFmtId="164" fontId="3" fillId="2" borderId="2" xfId="2" applyNumberFormat="1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5" fillId="0" borderId="0" xfId="3" applyFont="1" applyAlignment="1">
      <alignment horizontal="center"/>
    </xf>
    <xf numFmtId="0" fontId="16" fillId="0" borderId="0" xfId="0" applyFont="1"/>
    <xf numFmtId="0" fontId="17" fillId="0" borderId="0" xfId="3" applyFont="1"/>
    <xf numFmtId="0" fontId="17" fillId="0" borderId="0" xfId="3" applyFont="1" applyAlignment="1">
      <alignment horizontal="center" vertical="center"/>
    </xf>
    <xf numFmtId="0" fontId="17" fillId="0" borderId="0" xfId="3" applyFont="1" applyAlignment="1">
      <alignment horizontal="left"/>
    </xf>
    <xf numFmtId="0" fontId="17" fillId="0" borderId="7" xfId="3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0" fontId="17" fillId="0" borderId="9" xfId="3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0" fontId="17" fillId="0" borderId="11" xfId="3" applyFont="1" applyBorder="1" applyAlignment="1">
      <alignment horizontal="center" vertical="center" wrapText="1"/>
    </xf>
    <xf numFmtId="0" fontId="17" fillId="0" borderId="12" xfId="3" applyFont="1" applyBorder="1" applyAlignment="1">
      <alignment horizontal="center" vertical="center" wrapText="1"/>
    </xf>
    <xf numFmtId="0" fontId="17" fillId="0" borderId="13" xfId="3" applyFont="1" applyBorder="1" applyAlignment="1">
      <alignment horizontal="center" vertical="center" wrapText="1"/>
    </xf>
    <xf numFmtId="0" fontId="17" fillId="0" borderId="14" xfId="3" applyFont="1" applyBorder="1" applyAlignment="1">
      <alignment horizontal="center" vertical="center" wrapText="1"/>
    </xf>
    <xf numFmtId="0" fontId="17" fillId="0" borderId="15" xfId="3" applyFont="1" applyBorder="1" applyAlignment="1">
      <alignment horizontal="center" vertical="center" wrapText="1"/>
    </xf>
    <xf numFmtId="0" fontId="17" fillId="0" borderId="16" xfId="3" applyFont="1" applyBorder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0" fontId="17" fillId="0" borderId="18" xfId="3" applyFont="1" applyBorder="1" applyAlignment="1">
      <alignment horizontal="center" vertical="center" wrapText="1"/>
    </xf>
    <xf numFmtId="0" fontId="17" fillId="0" borderId="19" xfId="3" applyFont="1" applyBorder="1" applyAlignment="1">
      <alignment horizontal="center" vertical="center" wrapText="1"/>
    </xf>
    <xf numFmtId="0" fontId="17" fillId="0" borderId="20" xfId="3" applyFont="1" applyBorder="1" applyAlignment="1">
      <alignment horizontal="center" vertical="center" wrapText="1"/>
    </xf>
    <xf numFmtId="0" fontId="17" fillId="0" borderId="21" xfId="3" applyFont="1" applyBorder="1" applyAlignment="1">
      <alignment horizontal="center" vertical="center" wrapText="1"/>
    </xf>
    <xf numFmtId="0" fontId="17" fillId="0" borderId="21" xfId="3" applyFont="1" applyBorder="1" applyAlignment="1">
      <alignment horizontal="center" vertical="center" wrapText="1"/>
    </xf>
    <xf numFmtId="0" fontId="17" fillId="0" borderId="19" xfId="3" applyFont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wrapText="1"/>
    </xf>
    <xf numFmtId="0" fontId="17" fillId="0" borderId="22" xfId="3" applyFont="1" applyBorder="1" applyAlignment="1">
      <alignment horizontal="center" vertical="center"/>
    </xf>
    <xf numFmtId="0" fontId="17" fillId="0" borderId="23" xfId="3" applyFont="1" applyBorder="1" applyAlignment="1">
      <alignment horizontal="left" vertical="center" wrapText="1"/>
    </xf>
    <xf numFmtId="0" fontId="17" fillId="0" borderId="18" xfId="3" applyFont="1" applyBorder="1" applyAlignment="1">
      <alignment horizontal="right" vertical="center" wrapText="1"/>
    </xf>
    <xf numFmtId="0" fontId="17" fillId="0" borderId="21" xfId="3" applyFont="1" applyBorder="1" applyAlignment="1">
      <alignment horizontal="right" vertical="center" wrapText="1"/>
    </xf>
    <xf numFmtId="0" fontId="17" fillId="0" borderId="21" xfId="3" applyFont="1" applyBorder="1" applyAlignment="1">
      <alignment vertical="center" wrapText="1"/>
    </xf>
    <xf numFmtId="0" fontId="17" fillId="0" borderId="21" xfId="3" applyFont="1" applyBorder="1" applyAlignment="1">
      <alignment horizontal="center" vertical="center"/>
    </xf>
    <xf numFmtId="0" fontId="17" fillId="0" borderId="23" xfId="3" applyFont="1" applyBorder="1" applyAlignment="1">
      <alignment horizontal="center" vertical="center" wrapText="1"/>
    </xf>
    <xf numFmtId="41" fontId="17" fillId="0" borderId="3" xfId="4" applyFont="1" applyBorder="1" applyAlignment="1">
      <alignment vertical="center"/>
    </xf>
    <xf numFmtId="0" fontId="17" fillId="0" borderId="18" xfId="3" applyFont="1" applyBorder="1" applyAlignment="1">
      <alignment horizontal="left" vertical="center" wrapText="1"/>
    </xf>
    <xf numFmtId="41" fontId="17" fillId="0" borderId="24" xfId="4" applyFont="1" applyBorder="1" applyAlignment="1">
      <alignment vertical="center"/>
    </xf>
    <xf numFmtId="0" fontId="17" fillId="0" borderId="25" xfId="3" applyFont="1" applyBorder="1" applyAlignment="1">
      <alignment horizontal="right" vertical="center"/>
    </xf>
    <xf numFmtId="0" fontId="17" fillId="0" borderId="26" xfId="3" applyFont="1" applyBorder="1" applyAlignment="1">
      <alignment horizontal="right" vertical="center"/>
    </xf>
    <xf numFmtId="0" fontId="17" fillId="0" borderId="27" xfId="3" applyFont="1" applyBorder="1" applyAlignment="1">
      <alignment horizontal="right" vertical="center"/>
    </xf>
    <xf numFmtId="0" fontId="17" fillId="0" borderId="26" xfId="3" applyFont="1" applyBorder="1" applyAlignment="1">
      <alignment horizontal="right" vertical="center"/>
    </xf>
    <xf numFmtId="41" fontId="17" fillId="0" borderId="28" xfId="4" applyFont="1" applyBorder="1" applyAlignment="1">
      <alignment vertical="center"/>
    </xf>
    <xf numFmtId="0" fontId="17" fillId="0" borderId="29" xfId="3" applyFont="1" applyBorder="1" applyAlignment="1">
      <alignment horizontal="left" vertical="center"/>
    </xf>
    <xf numFmtId="0" fontId="17" fillId="0" borderId="23" xfId="3" applyFont="1" applyBorder="1" applyAlignment="1">
      <alignment horizontal="center" vertical="center" wrapText="1"/>
    </xf>
    <xf numFmtId="0" fontId="17" fillId="0" borderId="18" xfId="3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7" fillId="0" borderId="27" xfId="3" applyFont="1" applyBorder="1" applyAlignment="1">
      <alignment horizontal="center" vertical="center"/>
    </xf>
    <xf numFmtId="0" fontId="17" fillId="0" borderId="19" xfId="3" applyFont="1" applyBorder="1" applyAlignment="1">
      <alignment horizontal="left" vertical="center" wrapText="1"/>
    </xf>
    <xf numFmtId="0" fontId="17" fillId="0" borderId="19" xfId="3" applyFont="1" applyBorder="1" applyAlignment="1">
      <alignment horizontal="left" vertical="center"/>
    </xf>
    <xf numFmtId="0" fontId="17" fillId="0" borderId="19" xfId="3" applyFont="1" applyBorder="1" applyAlignment="1">
      <alignment horizontal="center" vertical="center"/>
    </xf>
    <xf numFmtId="41" fontId="17" fillId="0" borderId="26" xfId="1" applyFont="1" applyBorder="1" applyAlignment="1">
      <alignment horizontal="left" vertical="center"/>
    </xf>
    <xf numFmtId="41" fontId="17" fillId="0" borderId="28" xfId="4" applyFont="1" applyBorder="1" applyAlignment="1">
      <alignment horizontal="left" vertical="center"/>
    </xf>
    <xf numFmtId="0" fontId="17" fillId="0" borderId="22" xfId="3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 wrapText="1"/>
    </xf>
    <xf numFmtId="0" fontId="17" fillId="0" borderId="26" xfId="3" applyFont="1" applyBorder="1" applyAlignment="1">
      <alignment horizontal="left" vertical="center" wrapText="1"/>
    </xf>
    <xf numFmtId="0" fontId="17" fillId="0" borderId="30" xfId="3" applyFont="1" applyBorder="1" applyAlignment="1">
      <alignment horizontal="center" vertical="center"/>
    </xf>
    <xf numFmtId="41" fontId="17" fillId="0" borderId="26" xfId="1" applyFont="1" applyBorder="1" applyAlignment="1">
      <alignment horizontal="right" vertical="center"/>
    </xf>
    <xf numFmtId="165" fontId="17" fillId="0" borderId="19" xfId="3" applyNumberFormat="1" applyFont="1" applyBorder="1" applyAlignment="1">
      <alignment horizontal="right" vertical="center"/>
    </xf>
    <xf numFmtId="0" fontId="17" fillId="0" borderId="29" xfId="3" applyFont="1" applyBorder="1" applyAlignment="1">
      <alignment horizontal="center" vertical="center"/>
    </xf>
    <xf numFmtId="0" fontId="17" fillId="0" borderId="19" xfId="3" applyFont="1" applyBorder="1" applyAlignment="1">
      <alignment horizontal="right" vertical="center" wrapText="1"/>
    </xf>
    <xf numFmtId="0" fontId="17" fillId="0" borderId="19" xfId="3" applyFont="1" applyBorder="1" applyAlignment="1">
      <alignment vertical="center" wrapText="1"/>
    </xf>
    <xf numFmtId="0" fontId="17" fillId="0" borderId="19" xfId="3" applyFont="1" applyBorder="1" applyAlignment="1">
      <alignment horizontal="right" vertical="center"/>
    </xf>
    <xf numFmtId="41" fontId="17" fillId="0" borderId="28" xfId="4" applyFont="1" applyBorder="1" applyAlignment="1">
      <alignment horizontal="center" vertical="center"/>
    </xf>
    <xf numFmtId="41" fontId="17" fillId="0" borderId="30" xfId="1" applyFont="1" applyBorder="1" applyAlignment="1">
      <alignment horizontal="right" vertical="center"/>
    </xf>
    <xf numFmtId="41" fontId="17" fillId="0" borderId="19" xfId="1" applyFont="1" applyBorder="1" applyAlignment="1">
      <alignment horizontal="right" vertical="center"/>
    </xf>
    <xf numFmtId="0" fontId="17" fillId="0" borderId="31" xfId="3" applyFont="1" applyBorder="1" applyAlignment="1">
      <alignment horizontal="right" vertical="center"/>
    </xf>
    <xf numFmtId="0" fontId="17" fillId="0" borderId="32" xfId="3" applyFont="1" applyBorder="1" applyAlignment="1">
      <alignment horizontal="right" vertical="center"/>
    </xf>
    <xf numFmtId="165" fontId="17" fillId="0" borderId="32" xfId="3" applyNumberFormat="1" applyFont="1" applyBorder="1" applyAlignment="1">
      <alignment horizontal="right" vertical="center"/>
    </xf>
    <xf numFmtId="41" fontId="17" fillId="0" borderId="33" xfId="3" applyNumberFormat="1" applyFont="1" applyBorder="1" applyAlignment="1">
      <alignment vertical="center"/>
    </xf>
  </cellXfs>
  <cellStyles count="5">
    <cellStyle name="Comma" xfId="2" builtinId="3"/>
    <cellStyle name="Comma [0]" xfId="1" builtinId="6"/>
    <cellStyle name="Comma [0] 3" xfId="4" xr:uid="{C67FD639-31F4-4B82-B428-734A2A24C7AA}"/>
    <cellStyle name="Normal" xfId="0" builtinId="0"/>
    <cellStyle name="Normal 3" xfId="3" xr:uid="{D0E6A680-6F0B-44FE-AF7F-2285E837CC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5"/>
  <sheetViews>
    <sheetView tabSelected="1" zoomScale="80" zoomScaleNormal="80" zoomScaleSheetLayoutView="100" workbookViewId="0">
      <selection activeCell="D103" sqref="D103"/>
    </sheetView>
  </sheetViews>
  <sheetFormatPr defaultColWidth="9.1796875" defaultRowHeight="14.5" x14ac:dyDescent="0.35"/>
  <cols>
    <col min="1" max="1" width="5.453125" customWidth="1"/>
    <col min="2" max="2" width="16.54296875" customWidth="1"/>
    <col min="3" max="3" width="49.26953125" customWidth="1"/>
    <col min="4" max="4" width="21.54296875" style="19" customWidth="1"/>
    <col min="5" max="5" width="18.1796875" customWidth="1"/>
    <col min="6" max="6" width="21.54296875" customWidth="1"/>
  </cols>
  <sheetData>
    <row r="1" spans="1:5" ht="36" customHeight="1" x14ac:dyDescent="0.35">
      <c r="A1" s="59" t="s">
        <v>77</v>
      </c>
      <c r="B1" s="59"/>
      <c r="C1" s="59"/>
      <c r="D1" s="59"/>
    </row>
    <row r="2" spans="1:5" ht="23.25" customHeight="1" thickBot="1" x14ac:dyDescent="0.4">
      <c r="A2" s="2"/>
      <c r="B2" s="2"/>
      <c r="C2" s="2"/>
      <c r="D2" s="16"/>
    </row>
    <row r="3" spans="1:5" ht="42" customHeight="1" thickBot="1" x14ac:dyDescent="0.4">
      <c r="A3" s="58" t="s">
        <v>0</v>
      </c>
      <c r="B3" s="58" t="s">
        <v>1</v>
      </c>
      <c r="C3" s="58" t="s">
        <v>2</v>
      </c>
      <c r="D3" s="14" t="s">
        <v>35</v>
      </c>
    </row>
    <row r="4" spans="1:5" ht="22.5" customHeight="1" thickBot="1" x14ac:dyDescent="0.4">
      <c r="A4" s="58"/>
      <c r="B4" s="58"/>
      <c r="C4" s="58"/>
      <c r="D4" s="14" t="s">
        <v>36</v>
      </c>
    </row>
    <row r="5" spans="1:5" ht="41.25" customHeight="1" thickBot="1" x14ac:dyDescent="0.4">
      <c r="A5" s="65">
        <v>1</v>
      </c>
      <c r="B5" s="62" t="s">
        <v>3</v>
      </c>
      <c r="C5" s="21" t="s">
        <v>14</v>
      </c>
      <c r="D5" s="17">
        <f>SUM(D6:D12)</f>
        <v>1103469960</v>
      </c>
      <c r="E5" s="1"/>
    </row>
    <row r="6" spans="1:5" ht="39.75" customHeight="1" thickBot="1" x14ac:dyDescent="0.4">
      <c r="A6" s="66"/>
      <c r="B6" s="63"/>
      <c r="C6" s="22" t="s">
        <v>8</v>
      </c>
      <c r="D6" s="52">
        <v>48000000</v>
      </c>
    </row>
    <row r="7" spans="1:5" ht="41.25" customHeight="1" thickBot="1" x14ac:dyDescent="0.4">
      <c r="A7" s="66"/>
      <c r="B7" s="63"/>
      <c r="C7" s="22" t="s">
        <v>9</v>
      </c>
      <c r="D7" s="24">
        <v>293400000</v>
      </c>
    </row>
    <row r="8" spans="1:5" ht="39.75" customHeight="1" thickBot="1" x14ac:dyDescent="0.4">
      <c r="A8" s="66"/>
      <c r="B8" s="63"/>
      <c r="C8" s="22" t="s">
        <v>10</v>
      </c>
      <c r="D8" s="24">
        <v>39165960</v>
      </c>
      <c r="E8" s="3"/>
    </row>
    <row r="9" spans="1:5" ht="31.5" customHeight="1" thickBot="1" x14ac:dyDescent="0.4">
      <c r="A9" s="66"/>
      <c r="B9" s="63"/>
      <c r="C9" s="22" t="s">
        <v>78</v>
      </c>
      <c r="D9" s="24">
        <v>165064000</v>
      </c>
    </row>
    <row r="10" spans="1:5" ht="33" customHeight="1" thickBot="1" x14ac:dyDescent="0.4">
      <c r="A10" s="66"/>
      <c r="B10" s="63"/>
      <c r="C10" s="22" t="s">
        <v>11</v>
      </c>
      <c r="D10" s="24">
        <v>59400000</v>
      </c>
    </row>
    <row r="11" spans="1:5" ht="35.25" customHeight="1" thickBot="1" x14ac:dyDescent="0.4">
      <c r="A11" s="66"/>
      <c r="B11" s="63"/>
      <c r="C11" s="22" t="s">
        <v>12</v>
      </c>
      <c r="D11" s="24">
        <v>20000000</v>
      </c>
    </row>
    <row r="12" spans="1:5" ht="35.25" customHeight="1" thickBot="1" x14ac:dyDescent="0.4">
      <c r="A12" s="66"/>
      <c r="B12" s="63"/>
      <c r="C12" s="22" t="s">
        <v>13</v>
      </c>
      <c r="D12" s="24">
        <v>478440000</v>
      </c>
    </row>
    <row r="13" spans="1:5" ht="47.25" customHeight="1" thickBot="1" x14ac:dyDescent="0.4">
      <c r="A13" s="66"/>
      <c r="B13" s="63"/>
      <c r="C13" s="25" t="s">
        <v>15</v>
      </c>
      <c r="D13" s="26">
        <f>SUM(D14:D15)</f>
        <v>33428000</v>
      </c>
    </row>
    <row r="14" spans="1:5" ht="47.25" customHeight="1" thickBot="1" x14ac:dyDescent="0.4">
      <c r="A14" s="66"/>
      <c r="B14" s="63"/>
      <c r="C14" s="22" t="s">
        <v>46</v>
      </c>
      <c r="D14" s="36">
        <v>30428000</v>
      </c>
    </row>
    <row r="15" spans="1:5" ht="35.25" customHeight="1" thickBot="1" x14ac:dyDescent="0.4">
      <c r="A15" s="66"/>
      <c r="B15" s="63"/>
      <c r="C15" s="27" t="s">
        <v>79</v>
      </c>
      <c r="D15" s="24">
        <v>3000000</v>
      </c>
    </row>
    <row r="16" spans="1:5" ht="50.25" customHeight="1" thickBot="1" x14ac:dyDescent="0.4">
      <c r="A16" s="66"/>
      <c r="B16" s="63"/>
      <c r="C16" s="25" t="s">
        <v>16</v>
      </c>
      <c r="D16" s="26">
        <f>SUM(D17)</f>
        <v>10000000</v>
      </c>
    </row>
    <row r="17" spans="1:6" ht="47.25" customHeight="1" thickBot="1" x14ac:dyDescent="0.4">
      <c r="A17" s="66"/>
      <c r="B17" s="63"/>
      <c r="C17" s="22" t="s">
        <v>17</v>
      </c>
      <c r="D17" s="23">
        <v>10000000</v>
      </c>
    </row>
    <row r="18" spans="1:6" ht="42" customHeight="1" thickBot="1" x14ac:dyDescent="0.4">
      <c r="A18" s="66"/>
      <c r="B18" s="63"/>
      <c r="C18" s="28" t="s">
        <v>18</v>
      </c>
      <c r="D18" s="26">
        <f>SUM(D19:D23)</f>
        <v>277835700</v>
      </c>
    </row>
    <row r="19" spans="1:6" ht="39" customHeight="1" thickBot="1" x14ac:dyDescent="0.4">
      <c r="A19" s="66"/>
      <c r="B19" s="63"/>
      <c r="C19" s="22" t="s">
        <v>42</v>
      </c>
      <c r="D19" s="29">
        <v>6450000</v>
      </c>
    </row>
    <row r="20" spans="1:6" ht="35.25" customHeight="1" thickBot="1" x14ac:dyDescent="0.4">
      <c r="A20" s="66"/>
      <c r="B20" s="63"/>
      <c r="C20" s="22" t="s">
        <v>43</v>
      </c>
      <c r="D20" s="29">
        <v>8000000</v>
      </c>
    </row>
    <row r="21" spans="1:6" ht="45.75" customHeight="1" thickBot="1" x14ac:dyDescent="0.4">
      <c r="A21" s="66"/>
      <c r="B21" s="63"/>
      <c r="C21" s="22" t="s">
        <v>19</v>
      </c>
      <c r="D21" s="24">
        <v>5148000</v>
      </c>
    </row>
    <row r="22" spans="1:6" ht="46.5" customHeight="1" thickBot="1" x14ac:dyDescent="0.4">
      <c r="A22" s="66"/>
      <c r="B22" s="63"/>
      <c r="C22" s="22" t="s">
        <v>59</v>
      </c>
      <c r="D22" s="29">
        <v>4242000</v>
      </c>
    </row>
    <row r="23" spans="1:6" ht="46.5" customHeight="1" thickBot="1" x14ac:dyDescent="0.4">
      <c r="A23" s="67"/>
      <c r="B23" s="64"/>
      <c r="C23" s="22" t="s">
        <v>80</v>
      </c>
      <c r="D23" s="29">
        <v>253995700</v>
      </c>
    </row>
    <row r="24" spans="1:6" ht="44.25" customHeight="1" thickBot="1" x14ac:dyDescent="0.4">
      <c r="A24" s="5"/>
      <c r="B24" s="7"/>
      <c r="C24" s="6" t="s">
        <v>37</v>
      </c>
      <c r="D24" s="9">
        <f>D18+D16+D13+D5</f>
        <v>1424733660</v>
      </c>
      <c r="E24" s="4"/>
    </row>
    <row r="25" spans="1:6" ht="44.25" customHeight="1" thickBot="1" x14ac:dyDescent="0.4">
      <c r="A25" s="65">
        <v>2</v>
      </c>
      <c r="B25" s="68" t="s">
        <v>4</v>
      </c>
      <c r="C25" s="54" t="s">
        <v>61</v>
      </c>
      <c r="D25" s="9">
        <f>D26+D29+D54</f>
        <v>283866800</v>
      </c>
      <c r="E25" s="4"/>
    </row>
    <row r="26" spans="1:6" ht="44.25" customHeight="1" thickBot="1" x14ac:dyDescent="0.4">
      <c r="A26" s="66"/>
      <c r="B26" s="69"/>
      <c r="C26" s="42" t="s">
        <v>60</v>
      </c>
      <c r="D26" s="9">
        <f>SUM(D27:D28)</f>
        <v>15160000</v>
      </c>
      <c r="E26" s="4"/>
    </row>
    <row r="27" spans="1:6" ht="44.25" customHeight="1" thickBot="1" x14ac:dyDescent="0.4">
      <c r="A27" s="66"/>
      <c r="B27" s="69"/>
      <c r="C27" s="31" t="s">
        <v>62</v>
      </c>
      <c r="D27" s="23">
        <v>9960000</v>
      </c>
      <c r="E27" s="4"/>
    </row>
    <row r="28" spans="1:6" ht="44.25" customHeight="1" thickBot="1" x14ac:dyDescent="0.4">
      <c r="A28" s="66"/>
      <c r="B28" s="69"/>
      <c r="C28" s="31" t="s">
        <v>81</v>
      </c>
      <c r="D28" s="23">
        <v>5200000</v>
      </c>
      <c r="E28" s="4"/>
    </row>
    <row r="29" spans="1:6" ht="34.5" customHeight="1" thickBot="1" x14ac:dyDescent="0.4">
      <c r="A29" s="66"/>
      <c r="B29" s="69"/>
      <c r="C29" s="30" t="s">
        <v>58</v>
      </c>
      <c r="D29" s="26">
        <f>SUM(D30:D53)</f>
        <v>256746800</v>
      </c>
      <c r="E29" s="1"/>
      <c r="F29" s="3"/>
    </row>
    <row r="30" spans="1:6" ht="40.5" customHeight="1" thickBot="1" x14ac:dyDescent="0.4">
      <c r="A30" s="66"/>
      <c r="B30" s="69"/>
      <c r="C30" s="31" t="s">
        <v>20</v>
      </c>
      <c r="D30" s="32">
        <v>9466800</v>
      </c>
    </row>
    <row r="31" spans="1:6" ht="31.5" customHeight="1" thickBot="1" x14ac:dyDescent="0.4">
      <c r="A31" s="66"/>
      <c r="B31" s="69"/>
      <c r="C31" s="31" t="s">
        <v>21</v>
      </c>
      <c r="D31" s="32">
        <v>13405800</v>
      </c>
    </row>
    <row r="32" spans="1:6" ht="38.25" customHeight="1" thickBot="1" x14ac:dyDescent="0.4">
      <c r="A32" s="66"/>
      <c r="B32" s="69"/>
      <c r="C32" s="31" t="s">
        <v>22</v>
      </c>
      <c r="D32" s="32">
        <v>10046800</v>
      </c>
    </row>
    <row r="33" spans="1:4" ht="42" customHeight="1" thickBot="1" x14ac:dyDescent="0.4">
      <c r="A33" s="66"/>
      <c r="B33" s="69"/>
      <c r="C33" s="31" t="s">
        <v>23</v>
      </c>
      <c r="D33" s="32">
        <v>10046800</v>
      </c>
    </row>
    <row r="34" spans="1:4" ht="41.25" customHeight="1" thickBot="1" x14ac:dyDescent="0.4">
      <c r="A34" s="66"/>
      <c r="B34" s="69"/>
      <c r="C34" s="31" t="s">
        <v>24</v>
      </c>
      <c r="D34" s="32">
        <v>10238300</v>
      </c>
    </row>
    <row r="35" spans="1:4" ht="39.75" customHeight="1" thickBot="1" x14ac:dyDescent="0.4">
      <c r="A35" s="66"/>
      <c r="B35" s="69"/>
      <c r="C35" s="31" t="s">
        <v>25</v>
      </c>
      <c r="D35" s="32">
        <v>9433800</v>
      </c>
    </row>
    <row r="36" spans="1:4" ht="39.75" customHeight="1" thickBot="1" x14ac:dyDescent="0.4">
      <c r="A36" s="66"/>
      <c r="B36" s="69"/>
      <c r="C36" s="31" t="s">
        <v>63</v>
      </c>
      <c r="D36" s="32">
        <v>8846800</v>
      </c>
    </row>
    <row r="37" spans="1:4" ht="36.75" customHeight="1" thickBot="1" x14ac:dyDescent="0.4">
      <c r="A37" s="66"/>
      <c r="B37" s="69"/>
      <c r="C37" s="31" t="s">
        <v>26</v>
      </c>
      <c r="D37" s="32">
        <v>11438300</v>
      </c>
    </row>
    <row r="38" spans="1:4" ht="42" customHeight="1" thickBot="1" x14ac:dyDescent="0.4">
      <c r="A38" s="66"/>
      <c r="B38" s="69"/>
      <c r="C38" s="31" t="s">
        <v>27</v>
      </c>
      <c r="D38" s="32">
        <v>8846800</v>
      </c>
    </row>
    <row r="39" spans="1:4" ht="42" customHeight="1" thickBot="1" x14ac:dyDescent="0.4">
      <c r="A39" s="66"/>
      <c r="B39" s="69"/>
      <c r="C39" s="31" t="s">
        <v>47</v>
      </c>
      <c r="D39" s="32">
        <v>11612800</v>
      </c>
    </row>
    <row r="40" spans="1:4" ht="42" customHeight="1" thickBot="1" x14ac:dyDescent="0.4">
      <c r="A40" s="66"/>
      <c r="B40" s="69"/>
      <c r="C40" s="31" t="s">
        <v>76</v>
      </c>
      <c r="D40" s="32">
        <v>9433800</v>
      </c>
    </row>
    <row r="41" spans="1:4" ht="42" customHeight="1" thickBot="1" x14ac:dyDescent="0.4">
      <c r="A41" s="66"/>
      <c r="B41" s="69"/>
      <c r="C41" s="31" t="s">
        <v>48</v>
      </c>
      <c r="D41" s="32">
        <v>11612800</v>
      </c>
    </row>
    <row r="42" spans="1:4" ht="42" customHeight="1" thickBot="1" x14ac:dyDescent="0.4">
      <c r="A42" s="66"/>
      <c r="B42" s="69"/>
      <c r="C42" s="31" t="s">
        <v>82</v>
      </c>
      <c r="D42" s="32">
        <v>10633800</v>
      </c>
    </row>
    <row r="43" spans="1:4" ht="42" customHeight="1" thickBot="1" x14ac:dyDescent="0.4">
      <c r="A43" s="66"/>
      <c r="B43" s="69"/>
      <c r="C43" s="31" t="s">
        <v>49</v>
      </c>
      <c r="D43" s="32">
        <v>10633800</v>
      </c>
    </row>
    <row r="44" spans="1:4" ht="42" customHeight="1" thickBot="1" x14ac:dyDescent="0.4">
      <c r="A44" s="66"/>
      <c r="B44" s="69"/>
      <c r="C44" s="31" t="s">
        <v>83</v>
      </c>
      <c r="D44" s="32">
        <v>10046800</v>
      </c>
    </row>
    <row r="45" spans="1:4" ht="49.5" customHeight="1" thickBot="1" x14ac:dyDescent="0.4">
      <c r="A45" s="66"/>
      <c r="B45" s="69"/>
      <c r="C45" s="31" t="s">
        <v>50</v>
      </c>
      <c r="D45" s="33">
        <v>6894500</v>
      </c>
    </row>
    <row r="46" spans="1:4" ht="48.75" customHeight="1" thickBot="1" x14ac:dyDescent="0.4">
      <c r="A46" s="66"/>
      <c r="B46" s="69"/>
      <c r="C46" s="31" t="s">
        <v>51</v>
      </c>
      <c r="D46" s="33">
        <v>5549500</v>
      </c>
    </row>
    <row r="47" spans="1:4" ht="48.75" customHeight="1" thickBot="1" x14ac:dyDescent="0.4">
      <c r="A47" s="66"/>
      <c r="B47" s="69"/>
      <c r="C47" s="31" t="s">
        <v>64</v>
      </c>
      <c r="D47" s="33">
        <v>7574000</v>
      </c>
    </row>
    <row r="48" spans="1:4" ht="48.75" customHeight="1" thickBot="1" x14ac:dyDescent="0.4">
      <c r="A48" s="66"/>
      <c r="B48" s="69"/>
      <c r="C48" s="31" t="s">
        <v>65</v>
      </c>
      <c r="D48" s="33">
        <v>7574000</v>
      </c>
    </row>
    <row r="49" spans="1:4" ht="48.75" customHeight="1" thickBot="1" x14ac:dyDescent="0.4">
      <c r="A49" s="66"/>
      <c r="B49" s="69"/>
      <c r="C49" s="31" t="s">
        <v>66</v>
      </c>
      <c r="D49" s="33">
        <v>7574000</v>
      </c>
    </row>
    <row r="50" spans="1:4" ht="48.75" customHeight="1" thickBot="1" x14ac:dyDescent="0.4">
      <c r="A50" s="66"/>
      <c r="B50" s="69"/>
      <c r="C50" s="31" t="s">
        <v>67</v>
      </c>
      <c r="D50" s="33">
        <v>7574000</v>
      </c>
    </row>
    <row r="51" spans="1:4" ht="35.25" customHeight="1" thickBot="1" x14ac:dyDescent="0.4">
      <c r="A51" s="66"/>
      <c r="B51" s="69"/>
      <c r="C51" s="31" t="s">
        <v>68</v>
      </c>
      <c r="D51" s="34">
        <v>7574000</v>
      </c>
    </row>
    <row r="52" spans="1:4" ht="35.25" customHeight="1" thickBot="1" x14ac:dyDescent="0.4">
      <c r="A52" s="66"/>
      <c r="B52" s="69"/>
      <c r="C52" s="31" t="s">
        <v>69</v>
      </c>
      <c r="D52" s="34">
        <v>36000000</v>
      </c>
    </row>
    <row r="53" spans="1:4" ht="31.5" customHeight="1" thickBot="1" x14ac:dyDescent="0.4">
      <c r="A53" s="66"/>
      <c r="B53" s="69"/>
      <c r="C53" s="31" t="s">
        <v>70</v>
      </c>
      <c r="D53" s="34">
        <v>14688800</v>
      </c>
    </row>
    <row r="54" spans="1:4" ht="28.5" customHeight="1" thickBot="1" x14ac:dyDescent="0.4">
      <c r="A54" s="66"/>
      <c r="B54" s="69"/>
      <c r="C54" s="21" t="s">
        <v>52</v>
      </c>
      <c r="D54" s="26">
        <f>SUM(D55:D56)</f>
        <v>11960000</v>
      </c>
    </row>
    <row r="55" spans="1:4" ht="28.5" customHeight="1" thickBot="1" x14ac:dyDescent="0.4">
      <c r="A55" s="66"/>
      <c r="B55" s="69"/>
      <c r="C55" s="35" t="s">
        <v>84</v>
      </c>
      <c r="D55" s="36">
        <v>8690000</v>
      </c>
    </row>
    <row r="56" spans="1:4" ht="36.75" customHeight="1" thickBot="1" x14ac:dyDescent="0.4">
      <c r="A56" s="66"/>
      <c r="B56" s="69"/>
      <c r="C56" s="31" t="s">
        <v>71</v>
      </c>
      <c r="D56" s="37">
        <v>3270000</v>
      </c>
    </row>
    <row r="57" spans="1:4" ht="28.5" customHeight="1" thickBot="1" x14ac:dyDescent="0.4">
      <c r="A57" s="66"/>
      <c r="B57" s="69"/>
      <c r="C57" s="55" t="s">
        <v>108</v>
      </c>
      <c r="D57" s="26">
        <f>SUM(D58:D67)</f>
        <v>427854000</v>
      </c>
    </row>
    <row r="58" spans="1:4" ht="43.5" customHeight="1" thickBot="1" x14ac:dyDescent="0.4">
      <c r="A58" s="66"/>
      <c r="B58" s="69"/>
      <c r="C58" s="31" t="s">
        <v>85</v>
      </c>
      <c r="D58" s="23">
        <v>65243000</v>
      </c>
    </row>
    <row r="59" spans="1:4" ht="43.5" customHeight="1" thickBot="1" x14ac:dyDescent="0.4">
      <c r="A59" s="66"/>
      <c r="B59" s="69"/>
      <c r="C59" s="31" t="s">
        <v>86</v>
      </c>
      <c r="D59" s="23">
        <v>40940500</v>
      </c>
    </row>
    <row r="60" spans="1:4" ht="43.5" customHeight="1" thickBot="1" x14ac:dyDescent="0.4">
      <c r="A60" s="66"/>
      <c r="B60" s="69"/>
      <c r="C60" s="31" t="s">
        <v>87</v>
      </c>
      <c r="D60" s="23">
        <v>49831500</v>
      </c>
    </row>
    <row r="61" spans="1:4" ht="43.5" customHeight="1" thickBot="1" x14ac:dyDescent="0.4">
      <c r="A61" s="66"/>
      <c r="B61" s="69"/>
      <c r="C61" s="31" t="s">
        <v>88</v>
      </c>
      <c r="D61" s="23">
        <v>24507500</v>
      </c>
    </row>
    <row r="62" spans="1:4" ht="43.5" customHeight="1" thickBot="1" x14ac:dyDescent="0.4">
      <c r="A62" s="66"/>
      <c r="B62" s="69"/>
      <c r="C62" s="31" t="s">
        <v>89</v>
      </c>
      <c r="D62" s="23">
        <v>40940500</v>
      </c>
    </row>
    <row r="63" spans="1:4" ht="43.5" customHeight="1" thickBot="1" x14ac:dyDescent="0.4">
      <c r="A63" s="66"/>
      <c r="B63" s="69"/>
      <c r="C63" s="31" t="s">
        <v>90</v>
      </c>
      <c r="D63" s="23">
        <v>60937000</v>
      </c>
    </row>
    <row r="64" spans="1:4" ht="43.5" customHeight="1" thickBot="1" x14ac:dyDescent="0.4">
      <c r="A64" s="66"/>
      <c r="B64" s="69"/>
      <c r="C64" s="31" t="s">
        <v>94</v>
      </c>
      <c r="D64" s="23">
        <v>13840000</v>
      </c>
    </row>
    <row r="65" spans="1:5" ht="43.5" customHeight="1" thickBot="1" x14ac:dyDescent="0.4">
      <c r="A65" s="66"/>
      <c r="B65" s="69"/>
      <c r="C65" s="31" t="s">
        <v>91</v>
      </c>
      <c r="D65" s="23">
        <v>91179000</v>
      </c>
    </row>
    <row r="66" spans="1:5" ht="43.5" customHeight="1" thickBot="1" x14ac:dyDescent="0.4">
      <c r="A66" s="66"/>
      <c r="B66" s="69"/>
      <c r="C66" s="31" t="s">
        <v>92</v>
      </c>
      <c r="D66" s="23">
        <v>9688500</v>
      </c>
    </row>
    <row r="67" spans="1:5" ht="41.25" customHeight="1" thickBot="1" x14ac:dyDescent="0.4">
      <c r="A67" s="66"/>
      <c r="B67" s="69"/>
      <c r="C67" s="38" t="s">
        <v>93</v>
      </c>
      <c r="D67" s="37">
        <v>30746500</v>
      </c>
    </row>
    <row r="68" spans="1:5" ht="36.75" customHeight="1" thickBot="1" x14ac:dyDescent="0.4">
      <c r="A68" s="66"/>
      <c r="B68" s="69"/>
      <c r="C68" s="55" t="s">
        <v>28</v>
      </c>
      <c r="D68" s="26">
        <f>SUM(D69:D73)</f>
        <v>511114000</v>
      </c>
      <c r="E68" s="3"/>
    </row>
    <row r="69" spans="1:5" ht="55.5" customHeight="1" thickBot="1" x14ac:dyDescent="0.4">
      <c r="A69" s="66"/>
      <c r="B69" s="69"/>
      <c r="C69" s="31" t="s">
        <v>95</v>
      </c>
      <c r="D69" s="37">
        <v>73121000</v>
      </c>
    </row>
    <row r="70" spans="1:5" ht="54.75" customHeight="1" thickBot="1" x14ac:dyDescent="0.4">
      <c r="A70" s="66"/>
      <c r="B70" s="69"/>
      <c r="C70" s="31" t="s">
        <v>96</v>
      </c>
      <c r="D70" s="39">
        <v>44974000</v>
      </c>
    </row>
    <row r="71" spans="1:5" ht="57" customHeight="1" thickBot="1" x14ac:dyDescent="0.4">
      <c r="A71" s="66"/>
      <c r="B71" s="69"/>
      <c r="C71" s="31" t="s">
        <v>97</v>
      </c>
      <c r="D71" s="37">
        <v>58346000</v>
      </c>
    </row>
    <row r="72" spans="1:5" ht="57" customHeight="1" thickBot="1" x14ac:dyDescent="0.4">
      <c r="A72" s="66"/>
      <c r="B72" s="69"/>
      <c r="C72" s="38" t="s">
        <v>98</v>
      </c>
      <c r="D72" s="40">
        <v>73086000</v>
      </c>
    </row>
    <row r="73" spans="1:5" ht="57" customHeight="1" thickBot="1" x14ac:dyDescent="0.4">
      <c r="A73" s="66"/>
      <c r="B73" s="69"/>
      <c r="C73" s="38" t="s">
        <v>99</v>
      </c>
      <c r="D73" s="40">
        <v>261587000</v>
      </c>
    </row>
    <row r="74" spans="1:5" ht="57" customHeight="1" thickBot="1" x14ac:dyDescent="0.4">
      <c r="A74" s="66"/>
      <c r="B74" s="69"/>
      <c r="C74" s="56" t="s">
        <v>107</v>
      </c>
      <c r="D74" s="57">
        <f>SUM(D75:D77)</f>
        <v>106659000</v>
      </c>
    </row>
    <row r="75" spans="1:5" ht="57" customHeight="1" thickBot="1" x14ac:dyDescent="0.4">
      <c r="A75" s="66"/>
      <c r="B75" s="69"/>
      <c r="C75" s="38" t="s">
        <v>100</v>
      </c>
      <c r="D75" s="40">
        <v>35260000</v>
      </c>
    </row>
    <row r="76" spans="1:5" ht="57" customHeight="1" thickBot="1" x14ac:dyDescent="0.4">
      <c r="A76" s="66"/>
      <c r="B76" s="69"/>
      <c r="C76" s="38" t="s">
        <v>101</v>
      </c>
      <c r="D76" s="40">
        <v>34440000</v>
      </c>
    </row>
    <row r="77" spans="1:5" ht="57" customHeight="1" thickBot="1" x14ac:dyDescent="0.4">
      <c r="A77" s="67"/>
      <c r="B77" s="70"/>
      <c r="C77" s="38" t="s">
        <v>102</v>
      </c>
      <c r="D77" s="40">
        <v>36959000</v>
      </c>
    </row>
    <row r="78" spans="1:5" ht="42" customHeight="1" thickBot="1" x14ac:dyDescent="0.4">
      <c r="A78" s="5"/>
      <c r="B78" s="7"/>
      <c r="C78" s="41" t="s">
        <v>38</v>
      </c>
      <c r="D78" s="8">
        <f>D74+D68+D57+D25</f>
        <v>1329493800</v>
      </c>
      <c r="E78" s="4"/>
    </row>
    <row r="79" spans="1:5" ht="29.25" customHeight="1" thickBot="1" x14ac:dyDescent="0.4">
      <c r="A79" s="62">
        <v>3</v>
      </c>
      <c r="B79" s="62" t="s">
        <v>5</v>
      </c>
      <c r="C79" s="21" t="s">
        <v>29</v>
      </c>
      <c r="D79" s="26">
        <f>SUM(D80:D81)</f>
        <v>34779000</v>
      </c>
      <c r="E79" s="3"/>
    </row>
    <row r="80" spans="1:5" ht="36" customHeight="1" thickBot="1" x14ac:dyDescent="0.4">
      <c r="A80" s="63"/>
      <c r="B80" s="63"/>
      <c r="C80" s="31" t="s">
        <v>30</v>
      </c>
      <c r="D80" s="23">
        <v>26022000</v>
      </c>
    </row>
    <row r="81" spans="1:5" ht="36.75" customHeight="1" thickBot="1" x14ac:dyDescent="0.4">
      <c r="A81" s="63"/>
      <c r="B81" s="63"/>
      <c r="C81" s="31" t="s">
        <v>31</v>
      </c>
      <c r="D81" s="23">
        <v>8757000</v>
      </c>
    </row>
    <row r="82" spans="1:5" ht="40.5" customHeight="1" thickBot="1" x14ac:dyDescent="0.4">
      <c r="A82" s="63"/>
      <c r="B82" s="63"/>
      <c r="C82" s="42" t="s">
        <v>32</v>
      </c>
      <c r="D82" s="48">
        <f>SUM(D83:D84)</f>
        <v>8350000</v>
      </c>
    </row>
    <row r="83" spans="1:5" ht="40.5" customHeight="1" thickBot="1" x14ac:dyDescent="0.4">
      <c r="A83" s="63"/>
      <c r="B83" s="63"/>
      <c r="C83" s="31" t="s">
        <v>103</v>
      </c>
      <c r="D83" s="43">
        <v>3400000</v>
      </c>
      <c r="E83" s="20"/>
    </row>
    <row r="84" spans="1:5" ht="40.5" customHeight="1" thickBot="1" x14ac:dyDescent="0.4">
      <c r="A84" s="63"/>
      <c r="B84" s="63"/>
      <c r="C84" s="31" t="s">
        <v>104</v>
      </c>
      <c r="D84" s="43">
        <v>4950000</v>
      </c>
    </row>
    <row r="85" spans="1:5" ht="40.5" customHeight="1" thickBot="1" x14ac:dyDescent="0.4">
      <c r="A85" s="63"/>
      <c r="B85" s="63"/>
      <c r="C85" s="42" t="s">
        <v>72</v>
      </c>
      <c r="D85" s="49">
        <f>SUM(D86)</f>
        <v>11920000</v>
      </c>
    </row>
    <row r="86" spans="1:5" ht="40.5" customHeight="1" thickBot="1" x14ac:dyDescent="0.4">
      <c r="A86" s="63"/>
      <c r="B86" s="63"/>
      <c r="C86" s="31" t="s">
        <v>105</v>
      </c>
      <c r="D86" s="43">
        <v>11920000</v>
      </c>
    </row>
    <row r="87" spans="1:5" ht="40.5" customHeight="1" thickBot="1" x14ac:dyDescent="0.4">
      <c r="A87" s="63"/>
      <c r="B87" s="63"/>
      <c r="C87" s="42" t="s">
        <v>44</v>
      </c>
      <c r="D87" s="44">
        <f>SUM(D88)</f>
        <v>10000000</v>
      </c>
      <c r="E87" s="4"/>
    </row>
    <row r="88" spans="1:5" ht="40.5" customHeight="1" thickBot="1" x14ac:dyDescent="0.4">
      <c r="A88" s="64"/>
      <c r="B88" s="64"/>
      <c r="C88" s="31" t="s">
        <v>33</v>
      </c>
      <c r="D88" s="45">
        <v>10000000</v>
      </c>
      <c r="E88" s="4"/>
    </row>
    <row r="89" spans="1:5" ht="36.75" customHeight="1" thickBot="1" x14ac:dyDescent="0.4">
      <c r="A89" s="7"/>
      <c r="B89" s="7"/>
      <c r="C89" s="6" t="s">
        <v>39</v>
      </c>
      <c r="D89" s="9">
        <f>D87+D82+D85+D79</f>
        <v>65049000</v>
      </c>
      <c r="E89" s="4"/>
    </row>
    <row r="90" spans="1:5" ht="38.25" customHeight="1" thickBot="1" x14ac:dyDescent="0.4">
      <c r="A90" s="65">
        <v>4</v>
      </c>
      <c r="B90" s="62" t="s">
        <v>6</v>
      </c>
      <c r="C90" s="21" t="s">
        <v>53</v>
      </c>
      <c r="D90" s="26">
        <f>SUM(D91:D94)</f>
        <v>42800000</v>
      </c>
    </row>
    <row r="91" spans="1:5" ht="38.25" customHeight="1" thickBot="1" x14ac:dyDescent="0.4">
      <c r="A91" s="66"/>
      <c r="B91" s="63"/>
      <c r="C91" s="35" t="s">
        <v>54</v>
      </c>
      <c r="D91" s="23">
        <v>22200000</v>
      </c>
    </row>
    <row r="92" spans="1:5" ht="38.25" customHeight="1" thickBot="1" x14ac:dyDescent="0.4">
      <c r="A92" s="66"/>
      <c r="B92" s="63"/>
      <c r="C92" s="35" t="s">
        <v>55</v>
      </c>
      <c r="D92" s="23">
        <v>11250000</v>
      </c>
    </row>
    <row r="93" spans="1:5" ht="38.25" customHeight="1" thickBot="1" x14ac:dyDescent="0.4">
      <c r="A93" s="66"/>
      <c r="B93" s="63"/>
      <c r="C93" s="35" t="s">
        <v>73</v>
      </c>
      <c r="D93" s="23">
        <v>5850000</v>
      </c>
    </row>
    <row r="94" spans="1:5" ht="38.25" customHeight="1" thickBot="1" x14ac:dyDescent="0.4">
      <c r="A94" s="66"/>
      <c r="B94" s="63"/>
      <c r="C94" s="35" t="s">
        <v>53</v>
      </c>
      <c r="D94" s="23">
        <v>3500000</v>
      </c>
    </row>
    <row r="95" spans="1:5" s="51" customFormat="1" ht="29.25" customHeight="1" thickBot="1" x14ac:dyDescent="0.4">
      <c r="A95" s="66"/>
      <c r="B95" s="63"/>
      <c r="C95" s="21" t="s">
        <v>74</v>
      </c>
      <c r="D95" s="50">
        <f>SUM(D96)</f>
        <v>3500000</v>
      </c>
    </row>
    <row r="96" spans="1:5" ht="29.25" customHeight="1" thickBot="1" x14ac:dyDescent="0.4">
      <c r="A96" s="67"/>
      <c r="B96" s="64"/>
      <c r="C96" s="35" t="s">
        <v>75</v>
      </c>
      <c r="D96" s="46">
        <v>3500000</v>
      </c>
    </row>
    <row r="97" spans="1:5" ht="35.25" customHeight="1" thickBot="1" x14ac:dyDescent="0.4">
      <c r="A97" s="5"/>
      <c r="B97" s="7"/>
      <c r="C97" s="6" t="s">
        <v>40</v>
      </c>
      <c r="D97" s="9">
        <f>D95+D90</f>
        <v>46300000</v>
      </c>
      <c r="E97" s="4"/>
    </row>
    <row r="98" spans="1:5" ht="39.75" customHeight="1" thickBot="1" x14ac:dyDescent="0.4">
      <c r="A98" s="61">
        <v>5</v>
      </c>
      <c r="B98" s="60" t="s">
        <v>7</v>
      </c>
      <c r="C98" s="42" t="s">
        <v>56</v>
      </c>
      <c r="D98" s="26">
        <f>SUM(D99)</f>
        <v>20000000</v>
      </c>
    </row>
    <row r="99" spans="1:5" ht="33" customHeight="1" thickBot="1" x14ac:dyDescent="0.4">
      <c r="A99" s="61"/>
      <c r="B99" s="60"/>
      <c r="C99" s="31" t="s">
        <v>57</v>
      </c>
      <c r="D99" s="45">
        <v>20000000</v>
      </c>
    </row>
    <row r="100" spans="1:5" ht="29.25" customHeight="1" thickBot="1" x14ac:dyDescent="0.4">
      <c r="A100" s="61"/>
      <c r="B100" s="60"/>
      <c r="C100" s="42" t="s">
        <v>34</v>
      </c>
      <c r="D100" s="47">
        <v>360000000</v>
      </c>
    </row>
    <row r="101" spans="1:5" ht="44.25" customHeight="1" thickBot="1" x14ac:dyDescent="0.4">
      <c r="A101" s="61"/>
      <c r="B101" s="60"/>
      <c r="C101" s="31" t="s">
        <v>106</v>
      </c>
      <c r="D101" s="45">
        <v>360000000</v>
      </c>
    </row>
    <row r="102" spans="1:5" ht="29.25" customHeight="1" thickBot="1" x14ac:dyDescent="0.4">
      <c r="A102" s="10"/>
      <c r="B102" s="10"/>
      <c r="C102" s="11" t="s">
        <v>41</v>
      </c>
      <c r="D102" s="17">
        <f>D100+D98</f>
        <v>380000000</v>
      </c>
      <c r="E102" s="3"/>
    </row>
    <row r="103" spans="1:5" ht="44.25" customHeight="1" thickBot="1" x14ac:dyDescent="0.4">
      <c r="A103" s="13"/>
      <c r="B103" s="13"/>
      <c r="C103" s="14" t="s">
        <v>45</v>
      </c>
      <c r="D103" s="15">
        <f>D102+D97+D89+D78+D24</f>
        <v>3245576460</v>
      </c>
    </row>
    <row r="104" spans="1:5" ht="36" customHeight="1" x14ac:dyDescent="0.35">
      <c r="C104" s="12"/>
      <c r="D104" s="18"/>
      <c r="E104" s="53"/>
    </row>
    <row r="105" spans="1:5" x14ac:dyDescent="0.35">
      <c r="E105" s="3"/>
    </row>
  </sheetData>
  <mergeCells count="14">
    <mergeCell ref="C3:C4"/>
    <mergeCell ref="A1:D1"/>
    <mergeCell ref="B98:B101"/>
    <mergeCell ref="A98:A101"/>
    <mergeCell ref="A3:A4"/>
    <mergeCell ref="B3:B4"/>
    <mergeCell ref="B5:B23"/>
    <mergeCell ref="A5:A23"/>
    <mergeCell ref="B25:B77"/>
    <mergeCell ref="A25:A77"/>
    <mergeCell ref="B79:B88"/>
    <mergeCell ref="A79:A88"/>
    <mergeCell ref="B90:B96"/>
    <mergeCell ref="A90:A96"/>
  </mergeCells>
  <pageMargins left="0.7" right="0.7" top="1" bottom="1.75" header="0.3" footer="0.3"/>
  <pageSetup paperSize="5" scale="9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E4BB-F172-4108-AF22-D035E54B3092}">
  <dimension ref="A1:N26"/>
  <sheetViews>
    <sheetView topLeftCell="A9" workbookViewId="0">
      <selection activeCell="C14" sqref="C14"/>
    </sheetView>
  </sheetViews>
  <sheetFormatPr defaultRowHeight="14.5" x14ac:dyDescent="0.35"/>
  <cols>
    <col min="2" max="2" width="17.54296875" customWidth="1"/>
    <col min="4" max="4" width="10.90625" customWidth="1"/>
    <col min="5" max="5" width="14.1796875" customWidth="1"/>
    <col min="6" max="6" width="14.36328125" customWidth="1"/>
    <col min="7" max="7" width="14.1796875" customWidth="1"/>
    <col min="8" max="8" width="14.81640625" customWidth="1"/>
    <col min="9" max="9" width="9.81640625" customWidth="1"/>
    <col min="13" max="13" width="19.36328125" customWidth="1"/>
    <col min="14" max="14" width="10.1796875" customWidth="1"/>
  </cols>
  <sheetData>
    <row r="1" spans="1:14" ht="15.5" x14ac:dyDescent="0.35">
      <c r="A1" s="71" t="s">
        <v>109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15.5" x14ac:dyDescent="0.35">
      <c r="A2" s="71" t="s">
        <v>110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ht="15.5" x14ac:dyDescent="0.35">
      <c r="A3" s="72" t="s">
        <v>111</v>
      </c>
      <c r="B3" s="73"/>
      <c r="C3" s="74" t="s">
        <v>112</v>
      </c>
      <c r="D3" s="74"/>
      <c r="E3" s="73" t="s">
        <v>113</v>
      </c>
      <c r="F3" s="73"/>
      <c r="G3" s="73"/>
      <c r="H3" s="73"/>
      <c r="I3" s="73"/>
      <c r="J3" s="73"/>
      <c r="K3" s="73"/>
      <c r="L3" s="73"/>
      <c r="M3" s="73"/>
      <c r="N3" s="73"/>
    </row>
    <row r="4" spans="1:14" ht="15.5" x14ac:dyDescent="0.35">
      <c r="A4" s="72" t="s">
        <v>114</v>
      </c>
      <c r="B4" s="75"/>
      <c r="C4" s="74" t="s">
        <v>112</v>
      </c>
      <c r="D4" s="74"/>
      <c r="E4" s="73" t="s">
        <v>115</v>
      </c>
      <c r="F4" s="73"/>
      <c r="G4" s="73"/>
      <c r="H4" s="73"/>
      <c r="I4" s="73"/>
      <c r="J4" s="73"/>
      <c r="K4" s="73"/>
      <c r="L4" s="73"/>
      <c r="M4" s="73"/>
      <c r="N4" s="73"/>
    </row>
    <row r="5" spans="1:14" ht="15.5" x14ac:dyDescent="0.35">
      <c r="A5" s="72" t="s">
        <v>116</v>
      </c>
      <c r="B5" s="75"/>
      <c r="C5" s="74" t="s">
        <v>112</v>
      </c>
      <c r="D5" s="74"/>
      <c r="E5" s="73" t="s">
        <v>117</v>
      </c>
      <c r="F5" s="73"/>
      <c r="G5" s="73"/>
      <c r="H5" s="73"/>
      <c r="I5" s="73"/>
      <c r="J5" s="73"/>
      <c r="K5" s="73"/>
      <c r="L5" s="73"/>
      <c r="M5" s="73"/>
      <c r="N5" s="72"/>
    </row>
    <row r="6" spans="1:14" ht="16" thickBot="1" x14ac:dyDescent="0.4">
      <c r="A6" s="72" t="s">
        <v>118</v>
      </c>
      <c r="B6" s="75"/>
      <c r="C6" s="74" t="s">
        <v>112</v>
      </c>
      <c r="D6" s="74"/>
      <c r="E6" s="73" t="s">
        <v>119</v>
      </c>
      <c r="F6" s="73"/>
      <c r="G6" s="73"/>
      <c r="H6" s="73"/>
      <c r="I6" s="73"/>
      <c r="J6" s="73"/>
      <c r="K6" s="73"/>
      <c r="L6" s="73"/>
      <c r="M6" s="73"/>
      <c r="N6" s="72"/>
    </row>
    <row r="7" spans="1:14" x14ac:dyDescent="0.35">
      <c r="A7" s="76" t="s">
        <v>120</v>
      </c>
      <c r="B7" s="77" t="s">
        <v>121</v>
      </c>
      <c r="C7" s="78"/>
      <c r="D7" s="78"/>
      <c r="E7" s="79"/>
      <c r="F7" s="80" t="s">
        <v>122</v>
      </c>
      <c r="G7" s="80" t="s">
        <v>123</v>
      </c>
      <c r="H7" s="80" t="s">
        <v>124</v>
      </c>
      <c r="I7" s="81" t="s">
        <v>125</v>
      </c>
      <c r="J7" s="77" t="s">
        <v>126</v>
      </c>
      <c r="K7" s="78"/>
      <c r="L7" s="79"/>
      <c r="M7" s="77" t="s">
        <v>127</v>
      </c>
      <c r="N7" s="82"/>
    </row>
    <row r="8" spans="1:14" x14ac:dyDescent="0.35">
      <c r="A8" s="83"/>
      <c r="B8" s="84"/>
      <c r="C8" s="85"/>
      <c r="D8" s="85"/>
      <c r="E8" s="86"/>
      <c r="F8" s="87"/>
      <c r="G8" s="87"/>
      <c r="H8" s="87"/>
      <c r="I8" s="88"/>
      <c r="J8" s="84"/>
      <c r="K8" s="85"/>
      <c r="L8" s="86"/>
      <c r="M8" s="84"/>
      <c r="N8" s="89"/>
    </row>
    <row r="9" spans="1:14" ht="93" x14ac:dyDescent="0.35">
      <c r="A9" s="83"/>
      <c r="B9" s="90" t="s">
        <v>128</v>
      </c>
      <c r="C9" s="90"/>
      <c r="D9" s="90" t="s">
        <v>129</v>
      </c>
      <c r="E9" s="90" t="s">
        <v>130</v>
      </c>
      <c r="F9" s="91"/>
      <c r="G9" s="91"/>
      <c r="H9" s="91"/>
      <c r="I9" s="88"/>
      <c r="J9" s="92" t="s">
        <v>131</v>
      </c>
      <c r="K9" s="92" t="s">
        <v>132</v>
      </c>
      <c r="L9" s="92" t="s">
        <v>133</v>
      </c>
      <c r="M9" s="92" t="s">
        <v>134</v>
      </c>
      <c r="N9" s="93" t="s">
        <v>135</v>
      </c>
    </row>
    <row r="10" spans="1:14" ht="15.5" x14ac:dyDescent="0.35">
      <c r="A10" s="94">
        <v>1</v>
      </c>
      <c r="B10" s="95" t="s">
        <v>3</v>
      </c>
      <c r="C10" s="96"/>
      <c r="D10" s="97"/>
      <c r="E10" s="98"/>
      <c r="F10" s="98"/>
      <c r="G10" s="98"/>
      <c r="H10" s="99"/>
      <c r="I10" s="90"/>
      <c r="J10" s="90"/>
      <c r="K10" s="90"/>
      <c r="L10" s="90"/>
      <c r="M10" s="100"/>
      <c r="N10" s="101"/>
    </row>
    <row r="11" spans="1:14" ht="15.5" x14ac:dyDescent="0.35">
      <c r="A11" s="94"/>
      <c r="B11" s="102"/>
      <c r="C11" s="96"/>
      <c r="D11" s="97"/>
      <c r="E11" s="98"/>
      <c r="F11" s="98"/>
      <c r="G11" s="98"/>
      <c r="H11" s="99"/>
      <c r="I11" s="90"/>
      <c r="J11" s="90"/>
      <c r="K11" s="90"/>
      <c r="L11" s="90"/>
      <c r="M11" s="92"/>
      <c r="N11" s="103"/>
    </row>
    <row r="12" spans="1:14" ht="15.5" x14ac:dyDescent="0.35">
      <c r="A12" s="104" t="s">
        <v>136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6"/>
      <c r="M12" s="107"/>
      <c r="N12" s="108">
        <f>SUM(N10:N11)</f>
        <v>0</v>
      </c>
    </row>
    <row r="13" spans="1:14" ht="124" x14ac:dyDescent="0.35">
      <c r="A13" s="109">
        <v>2</v>
      </c>
      <c r="B13" s="110" t="s">
        <v>137</v>
      </c>
      <c r="C13" s="111"/>
      <c r="D13" s="92">
        <v>1</v>
      </c>
      <c r="E13" s="112" t="s">
        <v>138</v>
      </c>
      <c r="F13" s="113">
        <v>9</v>
      </c>
      <c r="G13" s="114" t="s">
        <v>139</v>
      </c>
      <c r="H13" s="114" t="s">
        <v>140</v>
      </c>
      <c r="I13" s="115" t="s">
        <v>141</v>
      </c>
      <c r="J13" s="116">
        <v>230</v>
      </c>
      <c r="K13" s="116">
        <v>200</v>
      </c>
      <c r="L13" s="116">
        <v>9</v>
      </c>
      <c r="M13" s="117">
        <v>300000000</v>
      </c>
      <c r="N13" s="118" t="s">
        <v>142</v>
      </c>
    </row>
    <row r="14" spans="1:14" ht="93" x14ac:dyDescent="0.35">
      <c r="A14" s="119"/>
      <c r="B14" s="87"/>
      <c r="C14" s="111"/>
      <c r="D14" s="92">
        <v>2</v>
      </c>
      <c r="E14" s="120" t="s">
        <v>138</v>
      </c>
      <c r="F14" s="116">
        <v>9</v>
      </c>
      <c r="G14" s="114" t="s">
        <v>139</v>
      </c>
      <c r="H14" s="114" t="s">
        <v>143</v>
      </c>
      <c r="I14" s="115" t="s">
        <v>141</v>
      </c>
      <c r="J14" s="116">
        <v>270</v>
      </c>
      <c r="K14" s="116">
        <v>248</v>
      </c>
      <c r="L14" s="116">
        <v>3</v>
      </c>
      <c r="M14" s="117">
        <v>300000000</v>
      </c>
      <c r="N14" s="118" t="s">
        <v>142</v>
      </c>
    </row>
    <row r="15" spans="1:14" ht="93" x14ac:dyDescent="0.35">
      <c r="A15" s="119"/>
      <c r="B15" s="87"/>
      <c r="C15" s="111"/>
      <c r="D15" s="92">
        <v>3</v>
      </c>
      <c r="E15" s="120" t="s">
        <v>144</v>
      </c>
      <c r="F15" s="116">
        <v>9</v>
      </c>
      <c r="G15" s="114" t="s">
        <v>145</v>
      </c>
      <c r="H15" s="114" t="s">
        <v>146</v>
      </c>
      <c r="I15" s="115" t="s">
        <v>147</v>
      </c>
      <c r="J15" s="116">
        <v>331</v>
      </c>
      <c r="K15" s="116">
        <v>285</v>
      </c>
      <c r="L15" s="116">
        <v>3</v>
      </c>
      <c r="M15" s="117">
        <v>300000000</v>
      </c>
      <c r="N15" s="118" t="s">
        <v>142</v>
      </c>
    </row>
    <row r="16" spans="1:14" ht="124" x14ac:dyDescent="0.35">
      <c r="A16" s="119"/>
      <c r="B16" s="87"/>
      <c r="C16" s="111"/>
      <c r="D16" s="92">
        <v>4</v>
      </c>
      <c r="E16" s="121" t="s">
        <v>148</v>
      </c>
      <c r="F16" s="122">
        <v>6</v>
      </c>
      <c r="G16" s="114" t="s">
        <v>149</v>
      </c>
      <c r="H16" s="114" t="s">
        <v>150</v>
      </c>
      <c r="I16" s="115" t="s">
        <v>151</v>
      </c>
      <c r="J16" s="116">
        <v>490</v>
      </c>
      <c r="K16" s="116">
        <v>430</v>
      </c>
      <c r="L16" s="116">
        <v>17</v>
      </c>
      <c r="M16" s="117">
        <v>200000000</v>
      </c>
      <c r="N16" s="118" t="s">
        <v>142</v>
      </c>
    </row>
    <row r="17" spans="1:14" ht="155" x14ac:dyDescent="0.35">
      <c r="A17" s="119"/>
      <c r="B17" s="87"/>
      <c r="C17" s="111"/>
      <c r="D17" s="92">
        <v>5</v>
      </c>
      <c r="E17" s="121" t="s">
        <v>152</v>
      </c>
      <c r="F17" s="122">
        <v>6</v>
      </c>
      <c r="G17" s="114" t="s">
        <v>153</v>
      </c>
      <c r="H17" s="114" t="s">
        <v>154</v>
      </c>
      <c r="I17" s="115" t="s">
        <v>155</v>
      </c>
      <c r="J17" s="116">
        <v>520</v>
      </c>
      <c r="K17" s="116">
        <v>485</v>
      </c>
      <c r="L17" s="116">
        <v>14</v>
      </c>
      <c r="M17" s="123" t="s">
        <v>156</v>
      </c>
      <c r="N17" s="118" t="s">
        <v>142</v>
      </c>
    </row>
    <row r="18" spans="1:14" ht="155" x14ac:dyDescent="0.35">
      <c r="A18" s="119"/>
      <c r="B18" s="87"/>
      <c r="C18" s="111"/>
      <c r="D18" s="92">
        <v>6</v>
      </c>
      <c r="E18" s="121" t="s">
        <v>157</v>
      </c>
      <c r="F18" s="122">
        <v>6</v>
      </c>
      <c r="G18" s="114" t="s">
        <v>158</v>
      </c>
      <c r="H18" s="114" t="s">
        <v>159</v>
      </c>
      <c r="I18" s="115" t="s">
        <v>160</v>
      </c>
      <c r="J18" s="116">
        <v>550</v>
      </c>
      <c r="K18" s="116">
        <v>340</v>
      </c>
      <c r="L18" s="116" t="s">
        <v>161</v>
      </c>
      <c r="M18" s="117">
        <v>500000000</v>
      </c>
      <c r="N18" s="118" t="s">
        <v>142</v>
      </c>
    </row>
    <row r="19" spans="1:14" ht="15.5" x14ac:dyDescent="0.35">
      <c r="A19" s="104" t="s">
        <v>162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24">
        <f>SUM(M13:M18)</f>
        <v>1600000000</v>
      </c>
      <c r="N19" s="108" t="s">
        <v>142</v>
      </c>
    </row>
    <row r="20" spans="1:14" ht="15.5" x14ac:dyDescent="0.35">
      <c r="A20" s="125">
        <v>3</v>
      </c>
      <c r="B20" s="95" t="s">
        <v>5</v>
      </c>
      <c r="C20" s="96"/>
      <c r="D20" s="126"/>
      <c r="E20" s="127"/>
      <c r="F20" s="127"/>
      <c r="G20" s="127"/>
      <c r="H20" s="92"/>
      <c r="I20" s="116"/>
      <c r="J20" s="116"/>
      <c r="K20" s="116"/>
      <c r="L20" s="116"/>
      <c r="M20" s="122"/>
      <c r="N20" s="108"/>
    </row>
    <row r="21" spans="1:14" ht="15.5" x14ac:dyDescent="0.35">
      <c r="A21" s="94"/>
      <c r="B21" s="102"/>
      <c r="C21" s="96"/>
      <c r="D21" s="126"/>
      <c r="E21" s="127"/>
      <c r="F21" s="127"/>
      <c r="G21" s="127"/>
      <c r="H21" s="92"/>
      <c r="I21" s="116"/>
      <c r="J21" s="116"/>
      <c r="K21" s="116"/>
      <c r="L21" s="116"/>
      <c r="M21" s="122"/>
      <c r="N21" s="108"/>
    </row>
    <row r="22" spans="1:14" ht="15.5" x14ac:dyDescent="0.35">
      <c r="A22" s="104" t="s">
        <v>163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28"/>
      <c r="N22" s="129"/>
    </row>
    <row r="23" spans="1:14" ht="93" x14ac:dyDescent="0.35">
      <c r="A23" s="125">
        <v>4</v>
      </c>
      <c r="B23" s="95" t="s">
        <v>6</v>
      </c>
      <c r="C23" s="96"/>
      <c r="D23" s="92">
        <v>7</v>
      </c>
      <c r="E23" s="115" t="s">
        <v>164</v>
      </c>
      <c r="F23" s="116">
        <v>18</v>
      </c>
      <c r="G23" s="114" t="s">
        <v>165</v>
      </c>
      <c r="H23" s="92" t="s">
        <v>166</v>
      </c>
      <c r="I23" s="116">
        <v>5</v>
      </c>
      <c r="J23" s="116">
        <v>300</v>
      </c>
      <c r="K23" s="116">
        <v>250</v>
      </c>
      <c r="L23" s="116">
        <v>47</v>
      </c>
      <c r="M23" s="130">
        <v>40000000</v>
      </c>
      <c r="N23" s="129"/>
    </row>
    <row r="24" spans="1:14" ht="15.5" x14ac:dyDescent="0.35">
      <c r="A24" s="94"/>
      <c r="B24" s="102"/>
      <c r="C24" s="96"/>
      <c r="D24" s="96"/>
      <c r="E24" s="128"/>
      <c r="F24" s="128"/>
      <c r="G24" s="128"/>
      <c r="H24" s="128"/>
      <c r="I24" s="128"/>
      <c r="J24" s="128"/>
      <c r="K24" s="128"/>
      <c r="L24" s="128"/>
      <c r="M24" s="130"/>
      <c r="N24" s="129"/>
    </row>
    <row r="25" spans="1:14" ht="15.5" x14ac:dyDescent="0.35">
      <c r="A25" s="104" t="s">
        <v>167</v>
      </c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31">
        <f>SUM(M23:M24)</f>
        <v>40000000</v>
      </c>
      <c r="N25" s="129"/>
    </row>
    <row r="26" spans="1:14" ht="16" thickBot="1" x14ac:dyDescent="0.4">
      <c r="A26" s="132" t="s">
        <v>168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4">
        <f>M12+M19+M22+M25</f>
        <v>1640000000</v>
      </c>
      <c r="N26" s="135"/>
    </row>
  </sheetData>
  <mergeCells count="23">
    <mergeCell ref="A26:L26"/>
    <mergeCell ref="A20:A21"/>
    <mergeCell ref="B20:B21"/>
    <mergeCell ref="A22:L22"/>
    <mergeCell ref="A23:A24"/>
    <mergeCell ref="B23:B24"/>
    <mergeCell ref="A25:L25"/>
    <mergeCell ref="A10:A11"/>
    <mergeCell ref="B10:B11"/>
    <mergeCell ref="A12:L12"/>
    <mergeCell ref="A13:A18"/>
    <mergeCell ref="B13:B18"/>
    <mergeCell ref="A19:L19"/>
    <mergeCell ref="A1:N1"/>
    <mergeCell ref="A2:N2"/>
    <mergeCell ref="A7:A9"/>
    <mergeCell ref="B7:E8"/>
    <mergeCell ref="F7:F9"/>
    <mergeCell ref="G7:G9"/>
    <mergeCell ref="H7:H9"/>
    <mergeCell ref="I7:I9"/>
    <mergeCell ref="J7:L8"/>
    <mergeCell ref="M7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2022-10-03T07:24:59Z</cp:lastPrinted>
  <dcterms:created xsi:type="dcterms:W3CDTF">2019-04-06T00:23:48Z</dcterms:created>
  <dcterms:modified xsi:type="dcterms:W3CDTF">2023-08-30T05:08:45Z</dcterms:modified>
</cp:coreProperties>
</file>